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ElektrovsBenzin Übung" sheetId="3" r:id="rId1"/>
    <sheet name="ElektrovsBenzin gelöst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G19" i="2"/>
  <c r="H19" i="2"/>
  <c r="G18" i="2"/>
  <c r="H18" i="2"/>
  <c r="F18" i="2"/>
  <c r="G17" i="2"/>
  <c r="H17" i="2"/>
  <c r="F17" i="2"/>
  <c r="G16" i="2"/>
  <c r="H16" i="2"/>
  <c r="F16" i="2"/>
  <c r="G14" i="2"/>
  <c r="H14" i="2"/>
  <c r="G13" i="2"/>
  <c r="H13" i="2"/>
  <c r="G12" i="2"/>
  <c r="H12" i="2"/>
  <c r="F12" i="2"/>
  <c r="F13" i="2" s="1"/>
  <c r="F14" i="2" s="1"/>
  <c r="F19" i="2" s="1"/>
  <c r="F20" i="2" s="1"/>
  <c r="G6" i="2"/>
  <c r="H6" i="2"/>
  <c r="F6" i="2"/>
</calcChain>
</file>

<file path=xl/sharedStrings.xml><?xml version="1.0" encoding="utf-8"?>
<sst xmlns="http://schemas.openxmlformats.org/spreadsheetml/2006/main" count="76" uniqueCount="38">
  <si>
    <t>Elektroauto</t>
  </si>
  <si>
    <t>Benzinmotor</t>
  </si>
  <si>
    <t>Dieselmotor</t>
  </si>
  <si>
    <t>Typ</t>
  </si>
  <si>
    <t>Peugeot 208</t>
  </si>
  <si>
    <t>Peugeot E-208</t>
  </si>
  <si>
    <t>Peugeot 209</t>
  </si>
  <si>
    <t>Preis</t>
  </si>
  <si>
    <t>Förderung</t>
  </si>
  <si>
    <t>Kaufpreis</t>
  </si>
  <si>
    <t>Steuer</t>
  </si>
  <si>
    <t>Versicherung</t>
  </si>
  <si>
    <t>Wartung</t>
  </si>
  <si>
    <t>Belastung im Monat</t>
  </si>
  <si>
    <t>Belastung im Jahr</t>
  </si>
  <si>
    <t>Belastung nach 5 Jahren</t>
  </si>
  <si>
    <t>Autogesamtkosten</t>
  </si>
  <si>
    <t>Autowert nach 5 Jahren</t>
  </si>
  <si>
    <t>Infos</t>
  </si>
  <si>
    <t>Benzin/Strom</t>
  </si>
  <si>
    <r>
      <t>Grundsätzlich wird der durchschnittliche Verbrauch aller Elektrofahrzeuge auf </t>
    </r>
    <r>
      <rPr>
        <b/>
        <sz val="12"/>
        <color rgb="FF202124"/>
        <rFont val="Calibri"/>
        <family val="2"/>
        <scheme val="minor"/>
      </rPr>
      <t>15 kWh pro 100 km </t>
    </r>
    <r>
      <rPr>
        <sz val="12"/>
        <color rgb="FF202124"/>
        <rFont val="Calibri"/>
        <family val="2"/>
        <scheme val="minor"/>
      </rPr>
      <t>geschätzt.</t>
    </r>
  </si>
  <si>
    <r>
      <t xml:space="preserve">Die Preisunterschiede ergeben sich durch die </t>
    </r>
    <r>
      <rPr>
        <b/>
        <sz val="12"/>
        <color theme="1"/>
        <rFont val="Calibri"/>
        <family val="2"/>
        <scheme val="minor"/>
      </rPr>
      <t>unterschiedlichen Ladezeiten</t>
    </r>
    <r>
      <rPr>
        <sz val="11"/>
        <color theme="1"/>
        <rFont val="Calibri"/>
        <family val="2"/>
        <scheme val="minor"/>
      </rPr>
      <t xml:space="preserve">. </t>
    </r>
    <r>
      <rPr>
        <b/>
        <sz val="12"/>
        <color theme="1"/>
        <rFont val="Calibri"/>
        <family val="2"/>
        <scheme val="minor"/>
      </rPr>
      <t>Je schneller desto teurer</t>
    </r>
    <r>
      <rPr>
        <sz val="11"/>
        <color theme="1"/>
        <rFont val="Calibri"/>
        <family val="2"/>
        <scheme val="minor"/>
      </rPr>
      <t>.</t>
    </r>
  </si>
  <si>
    <t>https://tinyurl.com/benzinvselekto</t>
  </si>
  <si>
    <t>Wertverlust pro Monat</t>
  </si>
  <si>
    <t>Wertverlust in einem Jahr</t>
  </si>
  <si>
    <t>Wertverlust in 5 Jahren</t>
  </si>
  <si>
    <t>Monatliche Belastungen für das Fahrzeug bei 13 000 gefahrenen Kilometer  im Jahr</t>
  </si>
  <si>
    <t>Batterie - Haltbarkeit</t>
  </si>
  <si>
    <t>Weitere Infos - ÖAMTC</t>
  </si>
  <si>
    <t>https://tinyurl.com/batterieelektro</t>
  </si>
  <si>
    <r>
      <t xml:space="preserve">Elektroautos werden in Österrich mit </t>
    </r>
    <r>
      <rPr>
        <b/>
        <sz val="12"/>
        <color theme="1"/>
        <rFont val="Calibri"/>
        <family val="2"/>
        <scheme val="minor"/>
      </rPr>
      <t xml:space="preserve">ca. 5000 Euro gefördert </t>
    </r>
    <r>
      <rPr>
        <sz val="11"/>
        <color theme="1"/>
        <rFont val="Calibri"/>
        <family val="2"/>
        <scheme val="minor"/>
      </rPr>
      <t>(Stand 2023).</t>
    </r>
  </si>
  <si>
    <r>
      <t xml:space="preserve">Elektroautos zahlen keine KFZ-Steuer, da sie </t>
    </r>
    <r>
      <rPr>
        <b/>
        <sz val="12"/>
        <color theme="1"/>
        <rFont val="Calibri"/>
        <family val="2"/>
        <scheme val="minor"/>
      </rPr>
      <t>kein Kohlenstoffdioxid</t>
    </r>
    <r>
      <rPr>
        <sz val="11"/>
        <color theme="1"/>
        <rFont val="Calibri"/>
        <family val="2"/>
        <scheme val="minor"/>
      </rPr>
      <t xml:space="preserve"> erzeugen.</t>
    </r>
  </si>
  <si>
    <r>
      <t xml:space="preserve">Der Preis des Stromes an der Ladestation beträgt momentan zwischen </t>
    </r>
    <r>
      <rPr>
        <b/>
        <sz val="12"/>
        <color theme="1"/>
        <rFont val="Calibri"/>
        <family val="2"/>
        <scheme val="minor"/>
      </rPr>
      <t>32 und 65 Cent</t>
    </r>
    <r>
      <rPr>
        <sz val="11"/>
        <color theme="1"/>
        <rFont val="Calibri"/>
        <family val="2"/>
        <scheme val="minor"/>
      </rPr>
      <t xml:space="preserve"> pro kWh. </t>
    </r>
  </si>
  <si>
    <r>
      <t xml:space="preserve">In der Aufstellung wurde der Preis für die </t>
    </r>
    <r>
      <rPr>
        <b/>
        <sz val="12"/>
        <color theme="1"/>
        <rFont val="Calibri"/>
        <family val="2"/>
        <scheme val="minor"/>
      </rPr>
      <t xml:space="preserve">kWh mit ca. 22 Cent (Mix aus eigener PV-Anlage und Ladestation) </t>
    </r>
    <r>
      <rPr>
        <sz val="11"/>
        <color theme="1"/>
        <rFont val="Calibri"/>
        <family val="2"/>
        <scheme val="minor"/>
      </rPr>
      <t xml:space="preserve">angenommen.  </t>
    </r>
  </si>
  <si>
    <t>Motoren im Vergleich</t>
  </si>
  <si>
    <t>https://tinyurl.com/wasserstoffelelektro</t>
  </si>
  <si>
    <r>
      <t xml:space="preserve">Beim Verhältnis von aufgewandter zu nutzbarer Energie schneiden nämlich Elektroautos besser ab: In </t>
    </r>
    <r>
      <rPr>
        <b/>
        <sz val="12"/>
        <color theme="1"/>
        <rFont val="Calibri"/>
        <family val="2"/>
        <scheme val="minor"/>
      </rPr>
      <t xml:space="preserve">Batterie-Autos führen 73% </t>
    </r>
    <r>
      <rPr>
        <sz val="11"/>
        <color theme="1"/>
        <rFont val="Calibri"/>
        <family val="2"/>
        <scheme val="minor"/>
      </rPr>
      <t xml:space="preserve">der aufgewendeten Energie zur Fortbewegung, bei </t>
    </r>
    <r>
      <rPr>
        <b/>
        <sz val="12"/>
        <color theme="1"/>
        <rFont val="Calibri"/>
        <family val="2"/>
        <scheme val="minor"/>
      </rPr>
      <t>Wasserstoff-Autos 22%</t>
    </r>
    <r>
      <rPr>
        <sz val="11"/>
        <color theme="1"/>
        <rFont val="Calibri"/>
        <family val="2"/>
        <scheme val="minor"/>
      </rPr>
      <t xml:space="preserve">, bei </t>
    </r>
    <r>
      <rPr>
        <b/>
        <sz val="12"/>
        <color theme="1"/>
        <rFont val="Calibri"/>
        <family val="2"/>
        <scheme val="minor"/>
      </rPr>
      <t>Verbrennungsmotoren ca. 20%</t>
    </r>
    <r>
      <rPr>
        <sz val="11"/>
        <color theme="1"/>
        <rFont val="Calibri"/>
        <family val="2"/>
        <scheme val="minor"/>
      </rPr>
      <t>.</t>
    </r>
  </si>
  <si>
    <t>Preis pro gefahrenen Kilometer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</si>
</sst>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7]_-;\-* #,##0.00\ [$€-407]_-;_-* &quot;-&quot;??\ [$€-407]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202124"/>
      <name val="Calibri"/>
      <family val="2"/>
      <scheme val="minor"/>
    </font>
    <font>
      <b/>
      <sz val="12"/>
      <color rgb="FF20212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5" xfId="0" applyFill="1" applyBorder="1"/>
    <xf numFmtId="0" fontId="1" fillId="3" borderId="4" xfId="0" applyFont="1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0" xfId="0" applyFill="1" applyBorder="1" applyAlignment="1">
      <alignment horizontal="left"/>
    </xf>
    <xf numFmtId="0" fontId="0" fillId="9" borderId="0" xfId="0" applyFill="1"/>
    <xf numFmtId="0" fontId="0" fillId="10" borderId="0" xfId="0" applyFill="1" applyBorder="1" applyAlignment="1">
      <alignment horizontal="left"/>
    </xf>
    <xf numFmtId="0" fontId="0" fillId="9" borderId="0" xfId="0" applyFont="1" applyFill="1" applyBorder="1" applyAlignment="1">
      <alignment horizontal="left"/>
    </xf>
    <xf numFmtId="0" fontId="0" fillId="0" borderId="0" xfId="0" applyFont="1"/>
    <xf numFmtId="164" fontId="0" fillId="6" borderId="1" xfId="0" applyNumberFormat="1" applyFill="1" applyBorder="1" applyAlignment="1">
      <alignment horizontal="center"/>
    </xf>
    <xf numFmtId="0" fontId="5" fillId="0" borderId="0" xfId="1"/>
    <xf numFmtId="164" fontId="0" fillId="2" borderId="1" xfId="0" applyNumberFormat="1" applyFill="1" applyBorder="1"/>
    <xf numFmtId="164" fontId="0" fillId="5" borderId="1" xfId="0" applyNumberFormat="1" applyFill="1" applyBorder="1"/>
    <xf numFmtId="0" fontId="0" fillId="11" borderId="1" xfId="0" applyFill="1" applyBorder="1" applyAlignment="1">
      <alignment horizontal="left"/>
    </xf>
    <xf numFmtId="164" fontId="0" fillId="11" borderId="1" xfId="0" applyNumberFormat="1" applyFill="1" applyBorder="1"/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164" fontId="0" fillId="6" borderId="1" xfId="0" applyNumberFormat="1" applyFill="1" applyBorder="1" applyAlignment="1">
      <alignment horizontal="left"/>
    </xf>
    <xf numFmtId="164" fontId="0" fillId="12" borderId="1" xfId="0" applyNumberFormat="1" applyFill="1" applyBorder="1" applyAlignment="1">
      <alignment horizontal="center"/>
    </xf>
    <xf numFmtId="0" fontId="0" fillId="12" borderId="1" xfId="0" applyFill="1" applyBorder="1"/>
    <xf numFmtId="0" fontId="0" fillId="12" borderId="1" xfId="0" applyFill="1" applyBorder="1" applyAlignment="1">
      <alignment horizontal="left"/>
    </xf>
    <xf numFmtId="164" fontId="0" fillId="12" borderId="1" xfId="0" applyNumberFormat="1" applyFill="1" applyBorder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inyurl.com/wasserstoffelelektro" TargetMode="External"/><Relationship Id="rId2" Type="http://schemas.openxmlformats.org/officeDocument/2006/relationships/hyperlink" Target="https://tinyurl.com/batterieelektro" TargetMode="External"/><Relationship Id="rId1" Type="http://schemas.openxmlformats.org/officeDocument/2006/relationships/hyperlink" Target="https://tinyurl.com/benzinvselekto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tinyurl.com/wasserstoffelelektro" TargetMode="External"/><Relationship Id="rId2" Type="http://schemas.openxmlformats.org/officeDocument/2006/relationships/hyperlink" Target="https://tinyurl.com/batterieelektro" TargetMode="External"/><Relationship Id="rId1" Type="http://schemas.openxmlformats.org/officeDocument/2006/relationships/hyperlink" Target="https://tinyurl.com/benzinvselekto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K34"/>
  <sheetViews>
    <sheetView tabSelected="1" zoomScale="140" zoomScaleNormal="140" workbookViewId="0">
      <selection activeCell="E38" sqref="E38"/>
    </sheetView>
  </sheetViews>
  <sheetFormatPr baseColWidth="10" defaultRowHeight="15" x14ac:dyDescent="0.25"/>
  <cols>
    <col min="5" max="5" width="28.5703125" customWidth="1"/>
    <col min="6" max="6" width="16.140625" customWidth="1"/>
    <col min="7" max="7" width="16.42578125" customWidth="1"/>
    <col min="8" max="8" width="15.42578125" customWidth="1"/>
  </cols>
  <sheetData>
    <row r="2" spans="5:9" x14ac:dyDescent="0.25">
      <c r="E2" s="2"/>
      <c r="F2" s="8" t="s">
        <v>0</v>
      </c>
      <c r="G2" s="12" t="s">
        <v>1</v>
      </c>
      <c r="H2" s="13" t="s">
        <v>2</v>
      </c>
    </row>
    <row r="3" spans="5:9" x14ac:dyDescent="0.25">
      <c r="E3" s="3" t="s">
        <v>3</v>
      </c>
      <c r="F3" s="4" t="s">
        <v>5</v>
      </c>
      <c r="G3" s="4" t="s">
        <v>4</v>
      </c>
      <c r="H3" s="4" t="s">
        <v>6</v>
      </c>
    </row>
    <row r="4" spans="5:9" x14ac:dyDescent="0.25">
      <c r="E4" s="3" t="s">
        <v>7</v>
      </c>
      <c r="F4" s="5">
        <v>33180</v>
      </c>
      <c r="G4" s="5">
        <v>20080</v>
      </c>
      <c r="H4" s="5">
        <v>22080</v>
      </c>
    </row>
    <row r="5" spans="5:9" x14ac:dyDescent="0.25">
      <c r="E5" s="3" t="s">
        <v>8</v>
      </c>
      <c r="F5" s="5">
        <v>5000</v>
      </c>
      <c r="G5" s="5">
        <v>0</v>
      </c>
      <c r="H5" s="5">
        <v>0</v>
      </c>
    </row>
    <row r="6" spans="5:9" x14ac:dyDescent="0.25">
      <c r="E6" s="6" t="s">
        <v>9</v>
      </c>
      <c r="F6" s="21"/>
      <c r="G6" s="21"/>
      <c r="H6" s="21"/>
    </row>
    <row r="7" spans="5:9" ht="15.75" x14ac:dyDescent="0.25">
      <c r="E7" s="25" t="s">
        <v>26</v>
      </c>
      <c r="F7" s="26"/>
      <c r="G7" s="27"/>
      <c r="H7" s="7"/>
      <c r="I7" s="1"/>
    </row>
    <row r="8" spans="5:9" x14ac:dyDescent="0.25">
      <c r="E8" s="11" t="s">
        <v>11</v>
      </c>
      <c r="F8" s="19">
        <v>84</v>
      </c>
      <c r="G8" s="19">
        <v>71</v>
      </c>
      <c r="H8" s="19">
        <v>73</v>
      </c>
    </row>
    <row r="9" spans="5:9" x14ac:dyDescent="0.25">
      <c r="E9" s="11" t="s">
        <v>10</v>
      </c>
      <c r="F9" s="19">
        <v>0</v>
      </c>
      <c r="G9" s="19">
        <v>12</v>
      </c>
      <c r="H9" s="19">
        <v>12</v>
      </c>
    </row>
    <row r="10" spans="5:9" x14ac:dyDescent="0.25">
      <c r="E10" s="11" t="s">
        <v>12</v>
      </c>
      <c r="F10" s="19">
        <v>24</v>
      </c>
      <c r="G10" s="19">
        <v>46</v>
      </c>
      <c r="H10" s="19">
        <v>57</v>
      </c>
    </row>
    <row r="11" spans="5:9" x14ac:dyDescent="0.25">
      <c r="E11" s="11" t="s">
        <v>19</v>
      </c>
      <c r="F11" s="19">
        <v>57</v>
      </c>
      <c r="G11" s="19">
        <v>71</v>
      </c>
      <c r="H11" s="19">
        <v>58</v>
      </c>
    </row>
    <row r="12" spans="5:9" x14ac:dyDescent="0.25">
      <c r="E12" s="11" t="s">
        <v>13</v>
      </c>
      <c r="F12" s="28"/>
      <c r="G12" s="28"/>
      <c r="H12" s="28"/>
    </row>
    <row r="13" spans="5:9" x14ac:dyDescent="0.25">
      <c r="E13" s="11" t="s">
        <v>14</v>
      </c>
      <c r="F13" s="28"/>
      <c r="G13" s="28"/>
      <c r="H13" s="28"/>
    </row>
    <row r="14" spans="5:9" x14ac:dyDescent="0.25">
      <c r="E14" s="11" t="s">
        <v>15</v>
      </c>
      <c r="F14" s="28"/>
      <c r="G14" s="28"/>
      <c r="H14" s="28"/>
    </row>
    <row r="15" spans="5:9" x14ac:dyDescent="0.25">
      <c r="E15" s="30" t="s">
        <v>23</v>
      </c>
      <c r="F15" s="29">
        <v>253</v>
      </c>
      <c r="G15" s="29">
        <v>216</v>
      </c>
      <c r="H15" s="29">
        <v>230</v>
      </c>
    </row>
    <row r="16" spans="5:9" x14ac:dyDescent="0.25">
      <c r="E16" s="31" t="s">
        <v>24</v>
      </c>
      <c r="F16" s="30"/>
      <c r="G16" s="30"/>
      <c r="H16" s="30"/>
    </row>
    <row r="17" spans="5:11" x14ac:dyDescent="0.25">
      <c r="E17" s="31" t="s">
        <v>25</v>
      </c>
      <c r="F17" s="30"/>
      <c r="G17" s="30"/>
      <c r="H17" s="30"/>
    </row>
    <row r="18" spans="5:11" x14ac:dyDescent="0.25">
      <c r="E18" s="23" t="s">
        <v>17</v>
      </c>
      <c r="F18" s="24"/>
      <c r="G18" s="24"/>
      <c r="H18" s="24"/>
    </row>
    <row r="19" spans="5:11" x14ac:dyDescent="0.25">
      <c r="E19" s="23" t="s">
        <v>16</v>
      </c>
      <c r="F19" s="24"/>
      <c r="G19" s="24"/>
      <c r="H19" s="24"/>
    </row>
    <row r="20" spans="5:11" x14ac:dyDescent="0.25">
      <c r="E20" s="10" t="s">
        <v>37</v>
      </c>
      <c r="F20" s="9"/>
      <c r="G20" s="9"/>
      <c r="H20" s="9"/>
    </row>
    <row r="23" spans="5:11" x14ac:dyDescent="0.25">
      <c r="E23" s="16" t="s">
        <v>18</v>
      </c>
      <c r="F23" s="15"/>
      <c r="G23" s="15"/>
      <c r="H23" s="15"/>
    </row>
    <row r="24" spans="5:11" ht="15.75" x14ac:dyDescent="0.25">
      <c r="E24" s="14" t="s">
        <v>30</v>
      </c>
      <c r="F24" s="15"/>
      <c r="G24" s="15"/>
      <c r="H24" s="15"/>
      <c r="K24" s="18"/>
    </row>
    <row r="25" spans="5:11" ht="15.75" x14ac:dyDescent="0.25">
      <c r="E25" t="s">
        <v>31</v>
      </c>
    </row>
    <row r="26" spans="5:11" ht="15.75" x14ac:dyDescent="0.25">
      <c r="E26" s="17" t="s">
        <v>20</v>
      </c>
      <c r="F26" s="18"/>
      <c r="G26" s="18"/>
      <c r="H26" s="18"/>
      <c r="I26" s="18"/>
      <c r="J26" s="18"/>
    </row>
    <row r="27" spans="5:11" ht="15.75" x14ac:dyDescent="0.25">
      <c r="E27" t="s">
        <v>33</v>
      </c>
    </row>
    <row r="28" spans="5:11" ht="15.75" x14ac:dyDescent="0.25">
      <c r="E28" t="s">
        <v>32</v>
      </c>
    </row>
    <row r="29" spans="5:11" ht="15.75" x14ac:dyDescent="0.25">
      <c r="E29" t="s">
        <v>21</v>
      </c>
    </row>
    <row r="30" spans="5:11" ht="15.75" x14ac:dyDescent="0.25">
      <c r="E30" t="s">
        <v>36</v>
      </c>
    </row>
    <row r="32" spans="5:11" x14ac:dyDescent="0.25">
      <c r="E32" t="s">
        <v>28</v>
      </c>
      <c r="F32" s="20" t="s">
        <v>22</v>
      </c>
    </row>
    <row r="33" spans="5:6" x14ac:dyDescent="0.25">
      <c r="E33" t="s">
        <v>27</v>
      </c>
      <c r="F33" s="20" t="s">
        <v>29</v>
      </c>
    </row>
    <row r="34" spans="5:6" x14ac:dyDescent="0.25">
      <c r="E34" t="s">
        <v>34</v>
      </c>
      <c r="F34" s="20" t="s">
        <v>35</v>
      </c>
    </row>
  </sheetData>
  <hyperlinks>
    <hyperlink ref="F32" r:id="rId1"/>
    <hyperlink ref="F33" r:id="rId2"/>
    <hyperlink ref="F34" r:id="rId3"/>
  </hyperlinks>
  <pageMargins left="0.7" right="0.7" top="0.78740157499999996" bottom="0.78740157499999996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K34"/>
  <sheetViews>
    <sheetView zoomScale="110" zoomScaleNormal="110" workbookViewId="0">
      <selection activeCell="H24" sqref="H24"/>
    </sheetView>
  </sheetViews>
  <sheetFormatPr baseColWidth="10" defaultRowHeight="15" x14ac:dyDescent="0.25"/>
  <cols>
    <col min="5" max="5" width="30" customWidth="1"/>
    <col min="6" max="6" width="16.140625" customWidth="1"/>
    <col min="7" max="7" width="16.42578125" customWidth="1"/>
    <col min="8" max="8" width="15.42578125" customWidth="1"/>
  </cols>
  <sheetData>
    <row r="2" spans="5:9" x14ac:dyDescent="0.25">
      <c r="E2" s="2"/>
      <c r="F2" s="8" t="s">
        <v>0</v>
      </c>
      <c r="G2" s="12" t="s">
        <v>1</v>
      </c>
      <c r="H2" s="13" t="s">
        <v>2</v>
      </c>
    </row>
    <row r="3" spans="5:9" x14ac:dyDescent="0.25">
      <c r="E3" s="3" t="s">
        <v>3</v>
      </c>
      <c r="F3" s="4" t="s">
        <v>5</v>
      </c>
      <c r="G3" s="4" t="s">
        <v>4</v>
      </c>
      <c r="H3" s="4" t="s">
        <v>6</v>
      </c>
    </row>
    <row r="4" spans="5:9" x14ac:dyDescent="0.25">
      <c r="E4" s="3" t="s">
        <v>7</v>
      </c>
      <c r="F4" s="5">
        <v>33180</v>
      </c>
      <c r="G4" s="5">
        <v>20080</v>
      </c>
      <c r="H4" s="5">
        <v>22080</v>
      </c>
    </row>
    <row r="5" spans="5:9" x14ac:dyDescent="0.25">
      <c r="E5" s="3" t="s">
        <v>8</v>
      </c>
      <c r="F5" s="5">
        <v>5000</v>
      </c>
      <c r="G5" s="5">
        <v>0</v>
      </c>
      <c r="H5" s="5">
        <v>0</v>
      </c>
    </row>
    <row r="6" spans="5:9" x14ac:dyDescent="0.25">
      <c r="E6" s="6" t="s">
        <v>9</v>
      </c>
      <c r="F6" s="21">
        <f>F4-F5</f>
        <v>28180</v>
      </c>
      <c r="G6" s="21">
        <f t="shared" ref="G6:H6" si="0">G4-G5</f>
        <v>20080</v>
      </c>
      <c r="H6" s="21">
        <f t="shared" si="0"/>
        <v>22080</v>
      </c>
    </row>
    <row r="7" spans="5:9" ht="15.75" x14ac:dyDescent="0.25">
      <c r="E7" s="25" t="s">
        <v>26</v>
      </c>
      <c r="F7" s="26"/>
      <c r="G7" s="27"/>
      <c r="H7" s="7"/>
      <c r="I7" s="1"/>
    </row>
    <row r="8" spans="5:9" x14ac:dyDescent="0.25">
      <c r="E8" s="11" t="s">
        <v>11</v>
      </c>
      <c r="F8" s="19">
        <v>84</v>
      </c>
      <c r="G8" s="19">
        <v>71</v>
      </c>
      <c r="H8" s="19">
        <v>73</v>
      </c>
    </row>
    <row r="9" spans="5:9" x14ac:dyDescent="0.25">
      <c r="E9" s="11" t="s">
        <v>10</v>
      </c>
      <c r="F9" s="19">
        <v>0</v>
      </c>
      <c r="G9" s="19">
        <v>12</v>
      </c>
      <c r="H9" s="19">
        <v>12</v>
      </c>
    </row>
    <row r="10" spans="5:9" x14ac:dyDescent="0.25">
      <c r="E10" s="11" t="s">
        <v>12</v>
      </c>
      <c r="F10" s="19">
        <v>24</v>
      </c>
      <c r="G10" s="19">
        <v>46</v>
      </c>
      <c r="H10" s="19">
        <v>57</v>
      </c>
    </row>
    <row r="11" spans="5:9" x14ac:dyDescent="0.25">
      <c r="E11" s="11" t="s">
        <v>19</v>
      </c>
      <c r="F11" s="19">
        <v>57</v>
      </c>
      <c r="G11" s="19">
        <v>71</v>
      </c>
      <c r="H11" s="19">
        <v>58</v>
      </c>
    </row>
    <row r="12" spans="5:9" x14ac:dyDescent="0.25">
      <c r="E12" s="11" t="s">
        <v>13</v>
      </c>
      <c r="F12" s="28">
        <f>SUM(F8:F11)</f>
        <v>165</v>
      </c>
      <c r="G12" s="28">
        <f t="shared" ref="G12:H12" si="1">SUM(G8:G11)</f>
        <v>200</v>
      </c>
      <c r="H12" s="28">
        <f t="shared" si="1"/>
        <v>200</v>
      </c>
    </row>
    <row r="13" spans="5:9" x14ac:dyDescent="0.25">
      <c r="E13" s="11" t="s">
        <v>14</v>
      </c>
      <c r="F13" s="28">
        <f>F12*12</f>
        <v>1980</v>
      </c>
      <c r="G13" s="28">
        <f t="shared" ref="G13:H13" si="2">G12*12</f>
        <v>2400</v>
      </c>
      <c r="H13" s="28">
        <f t="shared" si="2"/>
        <v>2400</v>
      </c>
    </row>
    <row r="14" spans="5:9" x14ac:dyDescent="0.25">
      <c r="E14" s="11" t="s">
        <v>15</v>
      </c>
      <c r="F14" s="28">
        <f>F13*5</f>
        <v>9900</v>
      </c>
      <c r="G14" s="28">
        <f t="shared" ref="G14:H14" si="3">G13*5</f>
        <v>12000</v>
      </c>
      <c r="H14" s="28">
        <f t="shared" si="3"/>
        <v>12000</v>
      </c>
    </row>
    <row r="15" spans="5:9" x14ac:dyDescent="0.25">
      <c r="E15" s="30" t="s">
        <v>23</v>
      </c>
      <c r="F15" s="29">
        <v>253</v>
      </c>
      <c r="G15" s="29">
        <v>216</v>
      </c>
      <c r="H15" s="29">
        <v>230</v>
      </c>
    </row>
    <row r="16" spans="5:9" x14ac:dyDescent="0.25">
      <c r="E16" s="31" t="s">
        <v>24</v>
      </c>
      <c r="F16" s="32">
        <f>F15*12</f>
        <v>3036</v>
      </c>
      <c r="G16" s="32">
        <f t="shared" ref="G16:H16" si="4">G15*12</f>
        <v>2592</v>
      </c>
      <c r="H16" s="32">
        <f t="shared" si="4"/>
        <v>2760</v>
      </c>
    </row>
    <row r="17" spans="5:11" x14ac:dyDescent="0.25">
      <c r="E17" s="31" t="s">
        <v>25</v>
      </c>
      <c r="F17" s="32">
        <f>F16*5</f>
        <v>15180</v>
      </c>
      <c r="G17" s="32">
        <f t="shared" ref="G17:H17" si="5">G16*5</f>
        <v>12960</v>
      </c>
      <c r="H17" s="32">
        <f t="shared" si="5"/>
        <v>13800</v>
      </c>
    </row>
    <row r="18" spans="5:11" x14ac:dyDescent="0.25">
      <c r="E18" s="23" t="s">
        <v>17</v>
      </c>
      <c r="F18" s="24">
        <f>F6-F17</f>
        <v>13000</v>
      </c>
      <c r="G18" s="24">
        <f t="shared" ref="G18:H18" si="6">G6-G17</f>
        <v>7120</v>
      </c>
      <c r="H18" s="24">
        <f t="shared" si="6"/>
        <v>8280</v>
      </c>
    </row>
    <row r="19" spans="5:11" x14ac:dyDescent="0.25">
      <c r="E19" s="23" t="s">
        <v>16</v>
      </c>
      <c r="F19" s="24">
        <f>F14+F17</f>
        <v>25080</v>
      </c>
      <c r="G19" s="24">
        <f t="shared" ref="G19:H19" si="7">G14+G17</f>
        <v>24960</v>
      </c>
      <c r="H19" s="24">
        <f t="shared" si="7"/>
        <v>25800</v>
      </c>
    </row>
    <row r="20" spans="5:11" x14ac:dyDescent="0.25">
      <c r="E20" s="10" t="s">
        <v>37</v>
      </c>
      <c r="F20" s="22">
        <f>F19/(13000*5)</f>
        <v>0.38584615384615384</v>
      </c>
      <c r="G20" s="22">
        <f t="shared" ref="G20:H20" si="8">G19/(13000*5)</f>
        <v>0.38400000000000001</v>
      </c>
      <c r="H20" s="22">
        <f t="shared" si="8"/>
        <v>0.39692307692307693</v>
      </c>
    </row>
    <row r="23" spans="5:11" x14ac:dyDescent="0.25">
      <c r="E23" s="16" t="s">
        <v>18</v>
      </c>
      <c r="F23" s="15"/>
      <c r="G23" s="15"/>
      <c r="H23" s="15"/>
    </row>
    <row r="24" spans="5:11" ht="15.75" x14ac:dyDescent="0.25">
      <c r="E24" s="14" t="s">
        <v>30</v>
      </c>
      <c r="F24" s="15"/>
      <c r="G24" s="15"/>
      <c r="H24" s="15"/>
      <c r="K24" s="18"/>
    </row>
    <row r="25" spans="5:11" ht="15.75" x14ac:dyDescent="0.25">
      <c r="E25" t="s">
        <v>31</v>
      </c>
    </row>
    <row r="26" spans="5:11" ht="15.75" x14ac:dyDescent="0.25">
      <c r="E26" s="17" t="s">
        <v>20</v>
      </c>
      <c r="F26" s="18"/>
      <c r="G26" s="18"/>
      <c r="H26" s="18"/>
      <c r="I26" s="18"/>
      <c r="J26" s="18"/>
    </row>
    <row r="27" spans="5:11" ht="15.75" x14ac:dyDescent="0.25">
      <c r="E27" t="s">
        <v>33</v>
      </c>
    </row>
    <row r="28" spans="5:11" ht="15.75" x14ac:dyDescent="0.25">
      <c r="E28" t="s">
        <v>32</v>
      </c>
    </row>
    <row r="29" spans="5:11" ht="15.75" x14ac:dyDescent="0.25">
      <c r="E29" t="s">
        <v>21</v>
      </c>
    </row>
    <row r="30" spans="5:11" ht="15.75" x14ac:dyDescent="0.25">
      <c r="E30" t="s">
        <v>36</v>
      </c>
    </row>
    <row r="32" spans="5:11" x14ac:dyDescent="0.25">
      <c r="E32" t="s">
        <v>28</v>
      </c>
      <c r="F32" s="20" t="s">
        <v>22</v>
      </c>
    </row>
    <row r="33" spans="5:6" x14ac:dyDescent="0.25">
      <c r="E33" t="s">
        <v>27</v>
      </c>
      <c r="F33" s="20" t="s">
        <v>29</v>
      </c>
    </row>
    <row r="34" spans="5:6" x14ac:dyDescent="0.25">
      <c r="E34" t="s">
        <v>34</v>
      </c>
      <c r="F34" s="20" t="s">
        <v>35</v>
      </c>
    </row>
  </sheetData>
  <hyperlinks>
    <hyperlink ref="F32" r:id="rId1"/>
    <hyperlink ref="F33" r:id="rId2"/>
    <hyperlink ref="F34" r:id="rId3"/>
  </hyperlinks>
  <pageMargins left="0.7" right="0.7" top="0.78740157499999996" bottom="0.78740157499999996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ElektrovsBenzin Übung</vt:lpstr>
      <vt:lpstr>ElektrovsBenzin gelöst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</dc:creator>
  <cp:lastModifiedBy>LEHRER</cp:lastModifiedBy>
  <dcterms:created xsi:type="dcterms:W3CDTF">2023-02-07T08:28:22Z</dcterms:created>
  <dcterms:modified xsi:type="dcterms:W3CDTF">2023-02-07T14:41:24Z</dcterms:modified>
</cp:coreProperties>
</file>